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exander Schmidt\a\Geschaeft\INTERNET\wordpress.org\net\"/>
    </mc:Choice>
  </mc:AlternateContent>
  <xr:revisionPtr revIDLastSave="0" documentId="13_ncr:1_{2104F27C-845A-4B60-8503-2CF1574CD1E8}" xr6:coauthVersionLast="36" xr6:coauthVersionMax="36" xr10:uidLastSave="{00000000-0000-0000-0000-000000000000}"/>
  <bookViews>
    <workbookView xWindow="0" yWindow="0" windowWidth="19200" windowHeight="6810" xr2:uid="{842EB13E-34F4-4A71-A7FB-4504F00075C2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D6" i="1" l="1"/>
  <c r="G6" i="1" l="1"/>
  <c r="C6" i="1" s="1"/>
  <c r="C5" i="1" s="1"/>
  <c r="F6" i="1"/>
  <c r="E6" i="1"/>
  <c r="G5" i="1"/>
  <c r="F5" i="1"/>
  <c r="E5" i="1"/>
  <c r="D5" i="1"/>
  <c r="E14" i="1"/>
  <c r="K5" i="1" l="1"/>
  <c r="C10" i="1" s="1"/>
  <c r="I4" i="1"/>
  <c r="L4" i="1" s="1"/>
  <c r="G10" i="1" l="1"/>
  <c r="D10" i="1"/>
  <c r="E10" i="1"/>
  <c r="F10" i="1"/>
  <c r="I5" i="1"/>
  <c r="N4" i="1"/>
  <c r="C9" i="1" l="1"/>
  <c r="G9" i="1" s="1"/>
  <c r="C7" i="1"/>
  <c r="D7" i="1"/>
  <c r="D15" i="1"/>
  <c r="E15" i="1"/>
  <c r="G7" i="1" l="1"/>
  <c r="C8" i="1"/>
  <c r="D9" i="1"/>
  <c r="L5" i="1"/>
  <c r="N5" i="1"/>
  <c r="E9" i="1"/>
  <c r="F9" i="1" l="1"/>
  <c r="G8" i="1"/>
  <c r="E7" i="1"/>
  <c r="E8" i="1" s="1"/>
  <c r="F7" i="1"/>
  <c r="F8" i="1" s="1"/>
  <c r="D8" i="1" l="1"/>
</calcChain>
</file>

<file path=xl/sharedStrings.xml><?xml version="1.0" encoding="utf-8"?>
<sst xmlns="http://schemas.openxmlformats.org/spreadsheetml/2006/main" count="21" uniqueCount="21">
  <si>
    <t>Возврат</t>
  </si>
  <si>
    <t>Результат</t>
  </si>
  <si>
    <t>За ИСКР в %</t>
  </si>
  <si>
    <t>Цена/Поддержка</t>
  </si>
  <si>
    <t>Продажи</t>
  </si>
  <si>
    <t>Выручка</t>
  </si>
  <si>
    <t>Для DRIMEX в €</t>
  </si>
  <si>
    <t>Актуальный</t>
  </si>
  <si>
    <t>поправочный</t>
  </si>
  <si>
    <t>коэффициент</t>
  </si>
  <si>
    <t xml:space="preserve">Текущий </t>
  </si>
  <si>
    <t>валютный курс</t>
  </si>
  <si>
    <t>Евро в Местной валюте</t>
  </si>
  <si>
    <t>Доля/Для Продавца в Руб.</t>
  </si>
  <si>
    <t>Для KG в Руб.</t>
  </si>
  <si>
    <t>Для VF в Руб.</t>
  </si>
  <si>
    <t>За ИСКР в Руб.</t>
  </si>
  <si>
    <t>Итого в Руб.</t>
  </si>
  <si>
    <t>Сравнительная таблица между существующей схемой приобретения товаров и нашей схемой обмена поддержками в "Качественном Развитии" (в Рублях)</t>
  </si>
  <si>
    <t>За DRIMEX в %</t>
  </si>
  <si>
    <t>За DRIMEX в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</si>
</sst>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.00\ \₽"/>
    <numFmt numFmtId="166" formatCode="#,##0.00\ \I"/>
    <numFmt numFmtId="168" formatCode="#,##0.00\ \D"/>
  </numFmts>
  <fonts count="7" x14ac:knownFonts="1"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9"/>
      <color rgb="FF0000FF"/>
      <name val="Verdana"/>
      <family val="2"/>
    </font>
    <font>
      <b/>
      <sz val="11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EC16B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3" borderId="6" xfId="0" applyFill="1" applyBorder="1" applyAlignment="1">
      <alignment horizontal="center"/>
    </xf>
    <xf numFmtId="9" fontId="0" fillId="4" borderId="7" xfId="0" applyNumberFormat="1" applyFill="1" applyBorder="1"/>
    <xf numFmtId="9" fontId="0" fillId="4" borderId="8" xfId="0" applyNumberFormat="1" applyFill="1" applyBorder="1"/>
    <xf numFmtId="4" fontId="0" fillId="0" borderId="0" xfId="0" applyNumberFormat="1"/>
    <xf numFmtId="10" fontId="0" fillId="4" borderId="7" xfId="0" applyNumberFormat="1" applyFill="1" applyBorder="1"/>
    <xf numFmtId="10" fontId="0" fillId="4" borderId="8" xfId="0" applyNumberFormat="1" applyFill="1" applyBorder="1"/>
    <xf numFmtId="10" fontId="0" fillId="5" borderId="8" xfId="0" applyNumberFormat="1" applyFill="1" applyBorder="1"/>
    <xf numFmtId="10" fontId="0" fillId="0" borderId="0" xfId="0" applyNumberFormat="1"/>
    <xf numFmtId="0" fontId="0" fillId="2" borderId="6" xfId="0" applyFill="1" applyBorder="1" applyAlignment="1">
      <alignment horizontal="center"/>
    </xf>
    <xf numFmtId="3" fontId="0" fillId="5" borderId="6" xfId="0" applyNumberFormat="1" applyFill="1" applyBorder="1"/>
    <xf numFmtId="164" fontId="0" fillId="3" borderId="6" xfId="0" applyNumberFormat="1" applyFill="1" applyBorder="1"/>
    <xf numFmtId="164" fontId="2" fillId="6" borderId="6" xfId="0" applyNumberFormat="1" applyFont="1" applyFill="1" applyBorder="1"/>
    <xf numFmtId="3" fontId="2" fillId="3" borderId="6" xfId="0" applyNumberFormat="1" applyFont="1" applyFill="1" applyBorder="1"/>
    <xf numFmtId="164" fontId="0" fillId="0" borderId="0" xfId="0" applyNumberFormat="1"/>
    <xf numFmtId="0" fontId="0" fillId="2" borderId="7" xfId="0" applyFill="1" applyBorder="1"/>
    <xf numFmtId="0" fontId="0" fillId="2" borderId="8" xfId="0" applyFill="1" applyBorder="1"/>
    <xf numFmtId="0" fontId="0" fillId="2" borderId="7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9" xfId="0" applyFill="1" applyBorder="1"/>
    <xf numFmtId="0" fontId="0" fillId="7" borderId="6" xfId="0" applyFill="1" applyBorder="1"/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5" fillId="4" borderId="7" xfId="0" applyNumberFormat="1" applyFont="1" applyFill="1" applyBorder="1" applyAlignment="1">
      <alignment horizontal="center"/>
    </xf>
    <xf numFmtId="165" fontId="2" fillId="2" borderId="3" xfId="0" applyNumberFormat="1" applyFont="1" applyFill="1" applyBorder="1"/>
    <xf numFmtId="165" fontId="2" fillId="2" borderId="5" xfId="0" applyNumberFormat="1" applyFont="1" applyFill="1" applyBorder="1"/>
    <xf numFmtId="165" fontId="0" fillId="4" borderId="7" xfId="0" applyNumberFormat="1" applyFill="1" applyBorder="1"/>
    <xf numFmtId="165" fontId="1" fillId="4" borderId="7" xfId="0" applyNumberFormat="1" applyFont="1" applyFill="1" applyBorder="1"/>
    <xf numFmtId="165" fontId="0" fillId="4" borderId="8" xfId="0" applyNumberFormat="1" applyFill="1" applyBorder="1"/>
    <xf numFmtId="165" fontId="1" fillId="4" borderId="8" xfId="0" applyNumberFormat="1" applyFont="1" applyFill="1" applyBorder="1"/>
    <xf numFmtId="165" fontId="0" fillId="8" borderId="6" xfId="0" applyNumberFormat="1" applyFill="1" applyBorder="1"/>
    <xf numFmtId="165" fontId="3" fillId="8" borderId="6" xfId="0" applyNumberFormat="1" applyFont="1" applyFill="1" applyBorder="1"/>
    <xf numFmtId="166" fontId="6" fillId="3" borderId="6" xfId="0" applyNumberFormat="1" applyFont="1" applyFill="1" applyBorder="1"/>
    <xf numFmtId="164" fontId="0" fillId="8" borderId="6" xfId="0" applyNumberFormat="1" applyFill="1" applyBorder="1"/>
    <xf numFmtId="9" fontId="0" fillId="0" borderId="0" xfId="0" applyNumberFormat="1"/>
    <xf numFmtId="165" fontId="0" fillId="4" borderId="6" xfId="0" applyNumberFormat="1" applyFill="1" applyBorder="1"/>
    <xf numFmtId="165" fontId="3" fillId="4" borderId="6" xfId="0" applyNumberFormat="1" applyFont="1" applyFill="1" applyBorder="1"/>
    <xf numFmtId="165" fontId="0" fillId="4" borderId="6" xfId="0" applyNumberFormat="1" applyFont="1" applyFill="1" applyBorder="1"/>
    <xf numFmtId="165" fontId="0" fillId="9" borderId="6" xfId="0" applyNumberFormat="1" applyFill="1" applyBorder="1"/>
    <xf numFmtId="164" fontId="0" fillId="9" borderId="6" xfId="0" applyNumberFormat="1" applyFill="1" applyBorder="1"/>
    <xf numFmtId="165" fontId="2" fillId="5" borderId="1" xfId="0" applyNumberFormat="1" applyFont="1" applyFill="1" applyBorder="1"/>
    <xf numFmtId="165" fontId="2" fillId="3" borderId="4" xfId="0" applyNumberFormat="1" applyFont="1" applyFill="1" applyBorder="1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168" fontId="6" fillId="10" borderId="6" xfId="0" applyNumberFormat="1" applyFont="1" applyFill="1" applyBorder="1"/>
    <xf numFmtId="0" fontId="0" fillId="9" borderId="6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164" fontId="0" fillId="9" borderId="6" xfId="0" applyNumberFormat="1" applyFill="1" applyBorder="1" applyAlignment="1">
      <alignment horizontal="left"/>
    </xf>
    <xf numFmtId="10" fontId="0" fillId="11" borderId="7" xfId="0" applyNumberFormat="1" applyFill="1" applyBorder="1"/>
    <xf numFmtId="165" fontId="0" fillId="11" borderId="7" xfId="0" applyNumberFormat="1" applyFill="1" applyBorder="1"/>
    <xf numFmtId="165" fontId="0" fillId="11" borderId="8" xfId="0" applyNumberFormat="1" applyFill="1" applyBorder="1"/>
    <xf numFmtId="10" fontId="0" fillId="12" borderId="8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8EC16B"/>
      <color rgb="FF00B0F0"/>
      <color rgb="FF008BB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E5046-D3B5-4E37-868E-AE9448F3AADA}">
  <dimension ref="C1:P24"/>
  <sheetViews>
    <sheetView tabSelected="1" topLeftCell="B1" zoomScale="85" zoomScaleNormal="85" workbookViewId="0">
      <selection activeCell="O13" sqref="O13"/>
    </sheetView>
  </sheetViews>
  <sheetFormatPr baseColWidth="10" defaultRowHeight="14.5" x14ac:dyDescent="0.35"/>
  <cols>
    <col min="3" max="3" width="16.7265625" customWidth="1"/>
    <col min="4" max="4" width="24.81640625" customWidth="1"/>
    <col min="5" max="6" width="14.6328125" customWidth="1"/>
    <col min="7" max="7" width="17.08984375" customWidth="1"/>
    <col min="8" max="9" width="14.6328125" customWidth="1"/>
    <col min="10" max="10" width="15.6328125" customWidth="1"/>
    <col min="11" max="11" width="17.6328125" customWidth="1"/>
    <col min="12" max="15" width="14.6328125" customWidth="1"/>
    <col min="16" max="16" width="21.6328125" bestFit="1" customWidth="1"/>
  </cols>
  <sheetData>
    <row r="1" spans="3:16" ht="15" thickBot="1" x14ac:dyDescent="0.4"/>
    <row r="2" spans="3:16" ht="15.5" thickTop="1" thickBot="1" x14ac:dyDescent="0.4">
      <c r="C2" s="44" t="s">
        <v>18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  <c r="O2" s="17" t="s">
        <v>7</v>
      </c>
      <c r="P2" s="22" t="s">
        <v>10</v>
      </c>
    </row>
    <row r="3" spans="3:16" ht="15" thickBot="1" x14ac:dyDescent="0.4">
      <c r="C3" s="1" t="s">
        <v>3</v>
      </c>
      <c r="D3" s="1" t="s">
        <v>13</v>
      </c>
      <c r="E3" s="1" t="s">
        <v>14</v>
      </c>
      <c r="F3" s="1" t="s">
        <v>15</v>
      </c>
      <c r="G3" s="1" t="s">
        <v>6</v>
      </c>
      <c r="H3" s="48" t="s">
        <v>2</v>
      </c>
      <c r="I3" s="48" t="s">
        <v>16</v>
      </c>
      <c r="J3" s="49" t="s">
        <v>19</v>
      </c>
      <c r="K3" s="49" t="s">
        <v>20</v>
      </c>
      <c r="L3" s="1" t="s">
        <v>17</v>
      </c>
      <c r="M3" s="1" t="s">
        <v>0</v>
      </c>
      <c r="N3" s="1" t="s">
        <v>1</v>
      </c>
      <c r="O3" s="18" t="s">
        <v>8</v>
      </c>
      <c r="P3" s="23" t="s">
        <v>11</v>
      </c>
    </row>
    <row r="4" spans="3:16" ht="15" thickBot="1" x14ac:dyDescent="0.4">
      <c r="C4" s="42">
        <v>1000</v>
      </c>
      <c r="D4" s="5">
        <v>1</v>
      </c>
      <c r="E4" s="5">
        <v>0</v>
      </c>
      <c r="F4" s="5">
        <v>0</v>
      </c>
      <c r="G4" s="5">
        <v>0</v>
      </c>
      <c r="H4" s="5">
        <v>0</v>
      </c>
      <c r="I4" s="28">
        <f>C4*D4*H4</f>
        <v>0</v>
      </c>
      <c r="J4" s="51">
        <v>0</v>
      </c>
      <c r="K4" s="52">
        <f>E4*F4*J4</f>
        <v>0</v>
      </c>
      <c r="L4" s="29">
        <f>C4-I4</f>
        <v>1000</v>
      </c>
      <c r="M4" s="2">
        <v>0</v>
      </c>
      <c r="N4" s="26">
        <f>C4</f>
        <v>1000</v>
      </c>
      <c r="O4" s="19" t="s">
        <v>9</v>
      </c>
      <c r="P4" s="24" t="s">
        <v>12</v>
      </c>
    </row>
    <row r="5" spans="3:16" ht="15" thickBot="1" x14ac:dyDescent="0.4">
      <c r="C5" s="43">
        <f>C6</f>
        <v>1350</v>
      </c>
      <c r="D5" s="6">
        <f>65%</f>
        <v>0.65</v>
      </c>
      <c r="E5" s="6">
        <f>3%</f>
        <v>0.03</v>
      </c>
      <c r="F5" s="6">
        <f>2%</f>
        <v>0.02</v>
      </c>
      <c r="G5" s="6">
        <f>30%</f>
        <v>0.3</v>
      </c>
      <c r="H5" s="7">
        <v>0.7</v>
      </c>
      <c r="I5" s="30">
        <f>C5*H5</f>
        <v>944.99999999999989</v>
      </c>
      <c r="J5" s="54">
        <v>0.1</v>
      </c>
      <c r="K5" s="53">
        <f>C5*J5</f>
        <v>135</v>
      </c>
      <c r="L5" s="31">
        <f>C7</f>
        <v>270.00000000000011</v>
      </c>
      <c r="M5" s="3">
        <v>1</v>
      </c>
      <c r="N5" s="27">
        <f>C5*(D4-M5)</f>
        <v>0</v>
      </c>
      <c r="O5" s="21">
        <v>1.3915999999999999</v>
      </c>
      <c r="P5" s="25">
        <v>75</v>
      </c>
    </row>
    <row r="6" spans="3:16" ht="15" thickBot="1" x14ac:dyDescent="0.4">
      <c r="C6" s="32">
        <f>D6+E6+F6+G6*P5</f>
        <v>1350</v>
      </c>
      <c r="D6" s="32">
        <f>C4</f>
        <v>1000</v>
      </c>
      <c r="E6" s="32">
        <f>C4*E5</f>
        <v>30</v>
      </c>
      <c r="F6" s="32">
        <f>C4*F5</f>
        <v>20</v>
      </c>
      <c r="G6" s="35">
        <f>C4*G5/P5</f>
        <v>4</v>
      </c>
      <c r="H6" s="33"/>
      <c r="I6" s="32"/>
      <c r="J6" s="32"/>
      <c r="K6" s="32"/>
      <c r="L6" s="32"/>
      <c r="M6" s="32"/>
      <c r="N6" s="32"/>
      <c r="O6" s="20"/>
      <c r="P6" s="15"/>
    </row>
    <row r="7" spans="3:16" ht="15" thickBot="1" x14ac:dyDescent="0.4">
      <c r="C7" s="40">
        <f>C5-I5-K5</f>
        <v>270.00000000000011</v>
      </c>
      <c r="D7" s="40">
        <f>C7*D5</f>
        <v>175.50000000000009</v>
      </c>
      <c r="E7" s="40">
        <f>C7*E5</f>
        <v>8.1000000000000032</v>
      </c>
      <c r="F7" s="40">
        <f>C7*F5</f>
        <v>5.4000000000000021</v>
      </c>
      <c r="G7" s="41">
        <f>C7*G5/P5</f>
        <v>1.0800000000000003</v>
      </c>
      <c r="H7" s="38"/>
      <c r="I7" s="37"/>
      <c r="J7" s="37"/>
      <c r="K7" s="37"/>
      <c r="L7" s="37"/>
      <c r="M7" s="37"/>
      <c r="N7" s="37"/>
      <c r="O7" s="20"/>
      <c r="P7" s="20"/>
    </row>
    <row r="8" spans="3:16" ht="15" thickBot="1" x14ac:dyDescent="0.4">
      <c r="C8" s="50">
        <f>C7/P5</f>
        <v>3.6000000000000014</v>
      </c>
      <c r="D8" s="50">
        <f>D7/$P$5</f>
        <v>2.3400000000000012</v>
      </c>
      <c r="E8" s="50">
        <f>E7/$P$5</f>
        <v>0.10800000000000004</v>
      </c>
      <c r="F8" s="50">
        <f>F7/$P$5</f>
        <v>7.2000000000000022E-2</v>
      </c>
      <c r="G8" s="50">
        <f>G7</f>
        <v>1.0800000000000003</v>
      </c>
      <c r="H8" s="39"/>
      <c r="I8" s="37"/>
      <c r="J8" s="37"/>
      <c r="K8" s="37"/>
      <c r="L8" s="37"/>
      <c r="M8" s="37"/>
      <c r="N8" s="37"/>
      <c r="O8" s="20"/>
      <c r="P8" s="20"/>
    </row>
    <row r="9" spans="3:16" ht="15" thickBot="1" x14ac:dyDescent="0.4">
      <c r="C9" s="34">
        <f>I5/$P$5/$O$5</f>
        <v>9.0543259557344058</v>
      </c>
      <c r="D9" s="34">
        <f>C9*D5</f>
        <v>5.8853118712273638</v>
      </c>
      <c r="E9" s="34">
        <f>C9*E5</f>
        <v>0.27162977867203214</v>
      </c>
      <c r="F9" s="34">
        <f>C9*F5</f>
        <v>0.18108651911468812</v>
      </c>
      <c r="G9" s="34">
        <f>C9*G5</f>
        <v>2.7162977867203217</v>
      </c>
      <c r="H9" s="34"/>
      <c r="I9" s="34"/>
      <c r="J9" s="34"/>
      <c r="K9" s="34"/>
      <c r="L9" s="34"/>
      <c r="M9" s="34"/>
      <c r="N9" s="34"/>
      <c r="O9" s="20"/>
      <c r="P9" s="20"/>
    </row>
    <row r="10" spans="3:16" ht="15" thickBot="1" x14ac:dyDescent="0.4">
      <c r="C10" s="47">
        <f>K5/$P$5/$O$5</f>
        <v>1.2934751365334867</v>
      </c>
      <c r="D10" s="47">
        <f>C10*D5</f>
        <v>0.84075883874676638</v>
      </c>
      <c r="E10" s="47">
        <f>C10*E5</f>
        <v>3.8804254096004596E-2</v>
      </c>
      <c r="F10" s="47">
        <f>C10*F5</f>
        <v>2.5869502730669736E-2</v>
      </c>
      <c r="G10" s="47">
        <f>C10*G5</f>
        <v>0.38804254096004598</v>
      </c>
      <c r="H10" s="47"/>
      <c r="I10" s="47"/>
      <c r="J10" s="47"/>
      <c r="K10" s="47"/>
      <c r="L10" s="47"/>
      <c r="M10" s="47"/>
      <c r="N10" s="47"/>
      <c r="O10" s="16"/>
      <c r="P10" s="16"/>
    </row>
    <row r="11" spans="3:16" x14ac:dyDescent="0.35">
      <c r="C11" s="4"/>
      <c r="G11" s="14"/>
      <c r="H11" s="14"/>
      <c r="L11" s="4"/>
    </row>
    <row r="12" spans="3:16" x14ac:dyDescent="0.35">
      <c r="D12" s="4"/>
      <c r="G12" s="4"/>
    </row>
    <row r="13" spans="3:16" ht="15" thickBot="1" x14ac:dyDescent="0.4"/>
    <row r="14" spans="3:16" ht="15" thickBot="1" x14ac:dyDescent="0.4">
      <c r="C14" s="9" t="s">
        <v>4</v>
      </c>
      <c r="D14" s="10">
        <v>100</v>
      </c>
      <c r="E14" s="13">
        <f>D14*15*H5</f>
        <v>1050</v>
      </c>
    </row>
    <row r="15" spans="3:16" ht="15" thickBot="1" x14ac:dyDescent="0.4">
      <c r="C15" s="9" t="s">
        <v>5</v>
      </c>
      <c r="D15" s="11">
        <f>D6*D14</f>
        <v>100000</v>
      </c>
      <c r="E15" s="12">
        <f>D6*E14</f>
        <v>1050000</v>
      </c>
      <c r="H15" s="14"/>
    </row>
    <row r="16" spans="3:16" x14ac:dyDescent="0.35">
      <c r="C16" s="4"/>
      <c r="D16" s="8"/>
      <c r="E16" s="14"/>
      <c r="H16" s="14"/>
    </row>
    <row r="17" spans="3:8" x14ac:dyDescent="0.35">
      <c r="C17" s="4"/>
      <c r="D17" s="8"/>
      <c r="E17" s="36"/>
      <c r="H17" s="14"/>
    </row>
    <row r="18" spans="3:8" x14ac:dyDescent="0.35">
      <c r="C18" s="14"/>
    </row>
    <row r="19" spans="3:8" x14ac:dyDescent="0.35">
      <c r="C19" s="4"/>
      <c r="D19" s="8"/>
    </row>
    <row r="21" spans="3:8" x14ac:dyDescent="0.35">
      <c r="E21" s="8"/>
    </row>
    <row r="22" spans="3:8" x14ac:dyDescent="0.35">
      <c r="G22" s="8"/>
    </row>
    <row r="24" spans="3:8" x14ac:dyDescent="0.35">
      <c r="D24" s="14"/>
    </row>
  </sheetData>
  <mergeCells count="1">
    <mergeCell ref="C2:N2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Schmidt</dc:creator>
  <cp:lastModifiedBy>Alexander Schmidt</cp:lastModifiedBy>
  <dcterms:created xsi:type="dcterms:W3CDTF">2022-05-17T08:58:26Z</dcterms:created>
  <dcterms:modified xsi:type="dcterms:W3CDTF">2022-09-28T20:51:52Z</dcterms:modified>
</cp:coreProperties>
</file>